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ak-Even Analys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<sst xmlns="http://schemas.openxmlformats.org/spreadsheetml/2006/main" count="43" uniqueCount="42">
  <si>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Break-Even Calculator</t>
  </si>
  <si>
    <t xml:space="preserve">Find out exactly how much revenue you need to cover all your costs</t>
  </si>
  <si>
    <t xml:space="preserve">Creek Road Financial Inc.  |  www.jeremykresky.com</t>
  </si>
  <si>
    <t xml:space="preserve">WHAT IS BREAK-EVEN?</t>
  </si>
  <si>
    <t xml:space="preserve">Break-even is the point where your revenue exactly covers all costs — you're not making money, but you're not losing it either.
Anything above break-even is profit. Below it is a loss. Knowing this number helps you set pricing, plan production, and make go/no-go decisions.</t>
  </si>
  <si>
    <t xml:space="preserve">YOUR NUMBERS</t>
  </si>
  <si>
    <t xml:space="preserve">Total Annual Revenue</t>
  </si>
  <si>
    <t xml:space="preserve">Total money coming in from all sales. Your top line.</t>
  </si>
  <si>
    <t xml:space="preserve">Total Variable Costs</t>
  </si>
  <si>
    <t xml:space="preserve">Costs that change with production: seed, feed, fuel, chemicals, labour per unit.</t>
  </si>
  <si>
    <t xml:space="preserve">Total Fixed Costs</t>
  </si>
  <si>
    <t xml:space="preserve">Costs you pay regardless: rent, insurance, property tax, loan payments, depreciation.</t>
  </si>
  <si>
    <t xml:space="preserve">Units Sold (bu, head, units)</t>
  </si>
  <si>
    <t xml:space="preserve">Total units you produce and sell. For farmers: bushels, cwt, head of cattle.</t>
  </si>
  <si>
    <t xml:space="preserve">Price Per Unit</t>
  </si>
  <si>
    <t xml:space="preserve">What you receive per unit sold. Contract price or market average.</t>
  </si>
  <si>
    <t xml:space="preserve">CALCULATED RESULTS</t>
  </si>
  <si>
    <t xml:space="preserve">Variable Cost Per Unit</t>
  </si>
  <si>
    <t xml:space="preserve">How much each unit costs to produce. Price must exceed this or you lose money on every sale.</t>
  </si>
  <si>
    <t xml:space="preserve">Contribution Margin Per Unit</t>
  </si>
  <si>
    <t xml:space="preserve">Price minus variable cost. Each unit contributes this much toward covering fixed costs and then profit.</t>
  </si>
  <si>
    <t xml:space="preserve">Contribution Margin Ratio</t>
  </si>
  <si>
    <t xml:space="preserve">What % of each revenue dollar goes toward fixed costs and profit. Higher = more leverage.</t>
  </si>
  <si>
    <t xml:space="preserve">BREAK-EVEN REVENUE ($)</t>
  </si>
  <si>
    <t xml:space="preserve">The minimum revenue needed to cover ALL costs. Below this = loss. Above this = profit.</t>
  </si>
  <si>
    <t xml:space="preserve">BREAK-EVEN UNITS</t>
  </si>
  <si>
    <t xml:space="preserve">How many units you must sell to break even at your current price. Your production target.</t>
  </si>
  <si>
    <t xml:space="preserve">BREAK-EVEN PRICE ($/unit)</t>
  </si>
  <si>
    <t xml:space="preserve">The minimum price you can accept and still cover all costs at your current volume.</t>
  </si>
  <si>
    <t xml:space="preserve">Margin of Safety ($)</t>
  </si>
  <si>
    <t xml:space="preserve">How far your revenue is above break-even. Bigger cushion = more room to absorb a bad year.</t>
  </si>
  <si>
    <t xml:space="preserve">Margin of Safety (%)</t>
  </si>
  <si>
    <t xml:space="preserve">Your cushion as a % of revenue. 20%+ means you can take a 20% revenue hit and still break even.</t>
  </si>
  <si>
    <t xml:space="preserve">Net Profit ($)</t>
  </si>
  <si>
    <t xml:space="preserve">Total Revenue minus all costs. The money you actually keep.</t>
  </si>
  <si>
    <t xml:space="preserve">Net Profit Margin (%)</t>
  </si>
  <si>
    <t xml:space="preserve">Profit as a % of revenue. 10%+ is healthy for most farm/business operations.</t>
  </si>
  <si>
    <t xml:space="preserve">WHAT-IF: PRICE SENSITIVITY</t>
  </si>
  <si>
    <t xml:space="preserve">Shows your profit at different price levels — helps you decide when to sell and when to hold.</t>
  </si>
  <si>
    <t xml:space="preserve">Total Revenue</t>
  </si>
  <si>
    <t xml:space="preserve">Net Profit</t>
  </si>
  <si>
    <t xml:space="preserve">Profit Margin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</si>
</sst>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\$#,##0.00"/>
    <numFmt numFmtId="167" formatCode="0.0%"/>
    <numFmt numFmtId="168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50"/>
    <col collapsed="false" customWidth="true" hidden="false" outlineLevel="0" max="6" min="6" style="1" width="3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6"/>
      <c r="D6" s="6"/>
      <c r="E6" s="6"/>
    </row>
    <row r="7" customFormat="false" ht="49.5" hidden="false" customHeight="true" outlineLevel="0" collapsed="false">
      <c r="B7" s="7" t="s">
        <v>4</v>
      </c>
      <c r="C7" s="7"/>
      <c r="D7" s="7"/>
      <c r="E7" s="7"/>
    </row>
    <row r="9" customFormat="false" ht="15" hidden="false" customHeight="false" outlineLevel="0" collapsed="false">
      <c r="B9" s="5" t="s">
        <v>5</v>
      </c>
      <c r="C9" s="8"/>
      <c r="E9" s="8"/>
    </row>
    <row r="10" customFormat="false" ht="15" hidden="false" customHeight="false" outlineLevel="0" collapsed="false">
      <c r="B10" s="9" t="s">
        <v>6</v>
      </c>
      <c r="C10" s="10" t="n">
        <v>500000</v>
      </c>
      <c r="E10" s="11" t="s">
        <v>7</v>
      </c>
    </row>
    <row r="11" customFormat="false" ht="22.35" hidden="false" customHeight="false" outlineLevel="0" collapsed="false">
      <c r="B11" s="9" t="s">
        <v>8</v>
      </c>
      <c r="C11" s="10" t="n">
        <v>250000</v>
      </c>
      <c r="E11" s="11" t="s">
        <v>9</v>
      </c>
    </row>
    <row r="12" customFormat="false" ht="22.35" hidden="false" customHeight="false" outlineLevel="0" collapsed="false">
      <c r="B12" s="9" t="s">
        <v>10</v>
      </c>
      <c r="C12" s="10" t="n">
        <v>150000</v>
      </c>
      <c r="E12" s="11" t="s">
        <v>11</v>
      </c>
    </row>
    <row r="14" customFormat="false" ht="22.35" hidden="false" customHeight="false" outlineLevel="0" collapsed="false">
      <c r="B14" s="9" t="s">
        <v>12</v>
      </c>
      <c r="C14" s="10" t="n">
        <v>50000</v>
      </c>
      <c r="E14" s="11" t="s">
        <v>13</v>
      </c>
    </row>
    <row r="15" customFormat="false" ht="15" hidden="false" customHeight="false" outlineLevel="0" collapsed="false">
      <c r="B15" s="9" t="s">
        <v>14</v>
      </c>
      <c r="C15" s="12" t="n">
        <v>10</v>
      </c>
      <c r="E15" s="11" t="s">
        <v>15</v>
      </c>
    </row>
    <row r="17" customFormat="false" ht="15" hidden="false" customHeight="false" outlineLevel="0" collapsed="false">
      <c r="B17" s="5" t="s">
        <v>16</v>
      </c>
      <c r="C17" s="8"/>
      <c r="E17" s="8"/>
    </row>
    <row r="18" customFormat="false" ht="21.75" hidden="false" customHeight="true" outlineLevel="0" collapsed="false">
      <c r="B18" s="13" t="s">
        <v>17</v>
      </c>
      <c r="C18" s="14" t="n">
        <f aca="false">IF(C14=0,0,C11/C14)</f>
        <v>5</v>
      </c>
      <c r="E18" s="11" t="s">
        <v>18</v>
      </c>
    </row>
    <row r="19" customFormat="false" ht="21.75" hidden="false" customHeight="true" outlineLevel="0" collapsed="false">
      <c r="B19" s="13" t="s">
        <v>19</v>
      </c>
      <c r="C19" s="14" t="n">
        <f aca="false">C15-IF(C14=0,0,C11/C14)</f>
        <v>5</v>
      </c>
      <c r="E19" s="11" t="s">
        <v>20</v>
      </c>
    </row>
    <row r="20" customFormat="false" ht="21.75" hidden="false" customHeight="true" outlineLevel="0" collapsed="false">
      <c r="B20" s="13" t="s">
        <v>21</v>
      </c>
      <c r="C20" s="15" t="n">
        <f aca="false">IF(C10=0,0,(C10-C11)/C10)</f>
        <v>0.5</v>
      </c>
      <c r="E20" s="11" t="s">
        <v>22</v>
      </c>
    </row>
    <row r="22" customFormat="false" ht="27.75" hidden="false" customHeight="true" outlineLevel="0" collapsed="false">
      <c r="B22" s="16" t="s">
        <v>23</v>
      </c>
      <c r="C22" s="17" t="n">
        <f aca="false">IF((C10-C11)=0,0,C12/((C10-C11)/C10))</f>
        <v>300000</v>
      </c>
      <c r="E22" s="11" t="s">
        <v>24</v>
      </c>
    </row>
    <row r="23" customFormat="false" ht="27.75" hidden="false" customHeight="true" outlineLevel="0" collapsed="false">
      <c r="B23" s="16" t="s">
        <v>25</v>
      </c>
      <c r="C23" s="18" t="n">
        <f aca="false">IF((C15-IF(C14=0,0,C11/C14))=0,0,C12/(C15-IF(C14=0,0,C11/C14)))</f>
        <v>30000</v>
      </c>
      <c r="E23" s="11" t="s">
        <v>26</v>
      </c>
    </row>
    <row r="24" customFormat="false" ht="27.75" hidden="false" customHeight="true" outlineLevel="0" collapsed="false">
      <c r="B24" s="16" t="s">
        <v>27</v>
      </c>
      <c r="C24" s="19" t="n">
        <f aca="false">IF(C14=0,0,(C11+C12)/C14)</f>
        <v>8</v>
      </c>
      <c r="E24" s="11" t="s">
        <v>28</v>
      </c>
    </row>
    <row r="26" customFormat="false" ht="21.75" hidden="false" customHeight="true" outlineLevel="0" collapsed="false">
      <c r="B26" s="13" t="s">
        <v>29</v>
      </c>
      <c r="C26" s="20" t="n">
        <f aca="false">C10-IF((C10-C11)=0,0,C12/((C10-C11)/C10))</f>
        <v>200000</v>
      </c>
      <c r="E26" s="11" t="s">
        <v>30</v>
      </c>
    </row>
    <row r="27" customFormat="false" ht="21.75" hidden="false" customHeight="true" outlineLevel="0" collapsed="false">
      <c r="B27" s="13" t="s">
        <v>31</v>
      </c>
      <c r="C27" s="15" t="n">
        <f aca="false">IF(C10=0,0,(C10-IF((C10-C11)=0,0,C12/((C10-C11)/C10)))/C10)</f>
        <v>0.4</v>
      </c>
      <c r="E27" s="11" t="s">
        <v>32</v>
      </c>
    </row>
    <row r="28" customFormat="false" ht="21.75" hidden="false" customHeight="true" outlineLevel="0" collapsed="false">
      <c r="B28" s="13" t="s">
        <v>33</v>
      </c>
      <c r="C28" s="20" t="n">
        <f aca="false">C10-C11-C12</f>
        <v>100000</v>
      </c>
      <c r="E28" s="11" t="s">
        <v>34</v>
      </c>
    </row>
    <row r="29" customFormat="false" ht="21.75" hidden="false" customHeight="true" outlineLevel="0" collapsed="false">
      <c r="B29" s="13" t="s">
        <v>35</v>
      </c>
      <c r="C29" s="15" t="n">
        <f aca="false">IF(C10=0,0,(C10-C11-C12)/C10)</f>
        <v>0.2</v>
      </c>
      <c r="E29" s="11" t="s">
        <v>36</v>
      </c>
    </row>
    <row r="32" customFormat="false" ht="15" hidden="false" customHeight="false" outlineLevel="0" collapsed="false">
      <c r="B32" s="5" t="s">
        <v>37</v>
      </c>
      <c r="C32" s="8"/>
      <c r="D32" s="8"/>
      <c r="E32" s="8"/>
    </row>
    <row r="33" customFormat="false" ht="15" hidden="false" customHeight="false" outlineLevel="0" collapsed="false">
      <c r="B33" s="21" t="s">
        <v>38</v>
      </c>
      <c r="C33" s="21"/>
      <c r="D33" s="21"/>
      <c r="E33" s="21"/>
    </row>
    <row r="34" customFormat="false" ht="64.9" hidden="false" customHeight="false" outlineLevel="0" collapsed="false">
      <c r="B34" s="22" t="s">
        <v>14</v>
      </c>
      <c r="C34" s="22" t="s">
        <v>39</v>
      </c>
      <c r="D34" s="22" t="s">
        <v>40</v>
      </c>
      <c r="E34" s="22" t="s">
        <v>41</v>
      </c>
    </row>
    <row r="35" customFormat="false" ht="15" hidden="false" customHeight="false" outlineLevel="0" collapsed="false">
      <c r="B35" s="23" t="n">
        <f aca="false">C15*(1+-0.3)</f>
        <v>7</v>
      </c>
      <c r="C35" s="24" t="n">
        <f aca="false">B35*C14</f>
        <v>350000</v>
      </c>
      <c r="D35" s="24" t="n">
        <f aca="false">C35-C11-C12</f>
        <v>-50000</v>
      </c>
      <c r="E35" s="25" t="n">
        <f aca="false">IF(C35=0,0,D35/C35)</f>
        <v>-0.142857142857143</v>
      </c>
    </row>
    <row r="36" customFormat="false" ht="15" hidden="false" customHeight="false" outlineLevel="0" collapsed="false">
      <c r="B36" s="23" t="n">
        <f aca="false">C15*(1+-0.2)</f>
        <v>8</v>
      </c>
      <c r="C36" s="24" t="n">
        <f aca="false">B36*C14</f>
        <v>400000</v>
      </c>
      <c r="D36" s="24" t="n">
        <f aca="false">C36-C11-C12</f>
        <v>0</v>
      </c>
      <c r="E36" s="25" t="n">
        <f aca="false">IF(C36=0,0,D36/C36)</f>
        <v>0</v>
      </c>
    </row>
    <row r="37" customFormat="false" ht="15" hidden="false" customHeight="false" outlineLevel="0" collapsed="false">
      <c r="B37" s="23" t="n">
        <f aca="false">C15*(1+-0.1)</f>
        <v>9</v>
      </c>
      <c r="C37" s="24" t="n">
        <f aca="false">B37*C14</f>
        <v>450000</v>
      </c>
      <c r="D37" s="24" t="n">
        <f aca="false">C37-C11-C12</f>
        <v>50000</v>
      </c>
      <c r="E37" s="25" t="n">
        <f aca="false">IF(C37=0,0,D37/C37)</f>
        <v>0.111111111111111</v>
      </c>
    </row>
    <row r="38" customFormat="false" ht="15" hidden="false" customHeight="false" outlineLevel="0" collapsed="false">
      <c r="B38" s="23" t="n">
        <f aca="false">C15*(1+-0.05)</f>
        <v>9.5</v>
      </c>
      <c r="C38" s="24" t="n">
        <f aca="false">B38*C14</f>
        <v>475000</v>
      </c>
      <c r="D38" s="24" t="n">
        <f aca="false">C38-C11-C12</f>
        <v>75000</v>
      </c>
      <c r="E38" s="25" t="n">
        <f aca="false">IF(C38=0,0,D38/C38)</f>
        <v>0.157894736842105</v>
      </c>
    </row>
    <row r="39" customFormat="false" ht="15" hidden="false" customHeight="false" outlineLevel="0" collapsed="false">
      <c r="B39" s="14" t="n">
        <f aca="false">C15*(1+0)</f>
        <v>10</v>
      </c>
      <c r="C39" s="20" t="n">
        <f aca="false">B39*C14</f>
        <v>500000</v>
      </c>
      <c r="D39" s="20" t="n">
        <f aca="false">C39-C11-C12</f>
        <v>100000</v>
      </c>
      <c r="E39" s="15" t="n">
        <f aca="false">IF(C39=0,0,D39/C39)</f>
        <v>0.2</v>
      </c>
    </row>
    <row r="40" customFormat="false" ht="15" hidden="false" customHeight="false" outlineLevel="0" collapsed="false">
      <c r="B40" s="23" t="n">
        <f aca="false">C15*(1+0.05)</f>
        <v>10.5</v>
      </c>
      <c r="C40" s="24" t="n">
        <f aca="false">B40*C14</f>
        <v>525000</v>
      </c>
      <c r="D40" s="24" t="n">
        <f aca="false">C40-C11-C12</f>
        <v>125000</v>
      </c>
      <c r="E40" s="25" t="n">
        <f aca="false">IF(C40=0,0,D40/C40)</f>
        <v>0.238095238095238</v>
      </c>
    </row>
    <row r="41" customFormat="false" ht="15" hidden="false" customHeight="false" outlineLevel="0" collapsed="false">
      <c r="B41" s="23" t="n">
        <f aca="false">C15*(1+0.1)</f>
        <v>11</v>
      </c>
      <c r="C41" s="24" t="n">
        <f aca="false">B41*C14</f>
        <v>550000</v>
      </c>
      <c r="D41" s="24" t="n">
        <f aca="false">C41-C11-C12</f>
        <v>150000</v>
      </c>
      <c r="E41" s="25" t="n">
        <f aca="false">IF(C41=0,0,D41/C41)</f>
        <v>0.272727272727273</v>
      </c>
    </row>
    <row r="42" customFormat="false" ht="15" hidden="false" customHeight="false" outlineLevel="0" collapsed="false">
      <c r="B42" s="23" t="n">
        <f aca="false">C15*(1+0.2)</f>
        <v>12</v>
      </c>
      <c r="C42" s="24" t="n">
        <f aca="false">B42*C14</f>
        <v>600000</v>
      </c>
      <c r="D42" s="24" t="n">
        <f aca="false">C42-C11-C12</f>
        <v>200000</v>
      </c>
      <c r="E42" s="25" t="n">
        <f aca="false">IF(C42=0,0,D42/C42)</f>
        <v>0.333333333333333</v>
      </c>
    </row>
    <row r="43" customFormat="false" ht="15" hidden="false" customHeight="false" outlineLevel="0" collapsed="false">
      <c r="B43" s="23" t="n">
        <f aca="false">C15*(1+0.3)</f>
        <v>13</v>
      </c>
      <c r="C43" s="24" t="n">
        <f aca="false">B43*C14</f>
        <v>650000</v>
      </c>
      <c r="D43" s="24" t="n">
        <f aca="false">C43-C11-C12</f>
        <v>250000</v>
      </c>
      <c r="E43" s="25" t="n">
        <f aca="false">IF(C43=0,0,D43/C43)</f>
        <v>0.384615384615385</v>
      </c>
    </row>
  </sheetData>
  <mergeCells count="6">
    <mergeCell ref="A1:H2"/>
    <mergeCell ref="A3:H3"/>
    <mergeCell ref="A4:H4"/>
    <mergeCell ref="C6:E6"/>
    <mergeCell ref="B7:E7"/>
    <mergeCell ref="B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2026-03-06T14:00:46Z</dcterms:created>
  <dc:creator>openpyxl</dc:creator>
  <dc:description/>
  <dc:language>en-US</dc:language>
  <cp:lastModifiedBy/>
  <dcterms:modified xsi:type="dcterms:W3CDTF">2026-03-06T14:00:46Z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